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01.04.2024" sheetId="1" r:id="rId1"/>
    <sheet name="муниципальные служ" sheetId="2" r:id="rId2"/>
  </sheets>
  <definedNames>
    <definedName name="_xlnm.Print_Area" localSheetId="0">'01.04.2024'!$A$2:$E$110</definedName>
  </definedNames>
  <calcPr fullCalcOnLoad="1"/>
</workbook>
</file>

<file path=xl/sharedStrings.xml><?xml version="1.0" encoding="utf-8"?>
<sst xmlns="http://schemas.openxmlformats.org/spreadsheetml/2006/main" count="209" uniqueCount="190">
  <si>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</si>
  <si>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</si>
  <si>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</si>
  <si>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</si>
  <si>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</si>
  <si>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</si>
  <si>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</si>
  <si>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</si>
  <si>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</si>
  <si>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</si>
  <si>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</si>
  <si>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</si>
  <si>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</si>
  <si>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</si>
  <si>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</si>
  <si>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</si>
  <si>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</si>
  <si>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</si>
  <si>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</si>
  <si>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</si>
  <si>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</si>
  <si>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</si>
  <si>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</si>
  <si>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</si>
  <si>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</si>
  <si>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</si>
  <si>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</si>
  <si>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</si>
  <si>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</si>
  <si>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</si>
  <si>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</si>
  <si>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</si>
  <si>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</si>
  <si>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</si>
  <si>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</si>
  <si>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</si>
  <si>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</si>
  <si>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</si>
  <si>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</si>
  <si>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</si>
  <si>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</si>
  <si>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</si>
  <si>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</si>
  <si>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</si>
  <si>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</si>
  <si>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</si>
  <si>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</si>
  <si>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</si>
  <si>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</si>
  <si>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</si>
  <si>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</si>
  <si>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</si>
  <si>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</si>
  <si>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</si>
  <si>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</si>
  <si>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</si>
  <si>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</si>
  <si>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</si>
  <si>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</si>
  <si>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</si>
  <si>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</si>
  <si>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</si>
  <si>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</si>
  <si>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</si>
  <si>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</si>
  <si>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</si>
  <si>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</si>
  <si>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</si>
  <si>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</si>
  <si>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</si>
  <si>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</si>
  <si>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</si>
  <si>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</si>
  <si>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</si>
  <si>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</si>
  <si>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</si>
  <si>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</si>
  <si>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</si>
  <si>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</si>
  <si>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</si>
  <si>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</si>
  <si>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</si>
  <si>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</si>
  <si>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</si>
  <si>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</si>
  <si>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</si>
  <si>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</si>
  <si>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</si>
  <si>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</si>
  <si>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</si>
  <si>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</si>
  <si>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</si>
  <si>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</si>
  <si>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</si>
  <si>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</si>
  <si>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</si>
  <si>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</si>
  <si>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</si>
  <si>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</si>
  <si>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</si>
  <si>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</si>
  <si>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</si>
  <si>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</si>
  <si>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</si>
  <si>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</si>
  <si>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</si>
  <si>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</si>
  <si>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</si>
  <si>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</si>
  <si>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</si>
  <si>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</si>
  <si>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</si>
  <si>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</si>
  <si>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</si>
  <si>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</si>
  <si>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</si>
  <si>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</si>
  <si>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</si>
  <si>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</si>
  <si>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</si>
  <si>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</si>
  <si>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</si>
  <si>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</si>
  <si>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</si>
  <si>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</si>
  <si>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</si>
  <si>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</si>
  <si>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</si>
  <si>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</si>
  <si>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</si>
  <si>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</si>
  <si>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</si>
  <si>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</si>
  <si>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</si>
  <si>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</si>
  <si>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</si>
  <si>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</si>
  <si>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</si>
  <si>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</si>
  <si>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</si>
  <si>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</si>
  <si>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</si>
  <si>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</si>
  <si>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</si>
  <si>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</si>
  <si>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</si>
  <si>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</si>
  <si>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</si>
  <si>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</si>
  <si>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</si>
  <si>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</si>
  <si>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</si>
  <si>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</si>
  <si>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</si>
  <si>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</si>
  <si>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</si>
  <si>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</si>
  <si>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</si>
  <si>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</si>
  <si>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</si>
  <si>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</si>
  <si>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</si>
  <si>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</si>
  <si>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</si>
  <si>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</si>
  <si>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</si>
  <si>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</si>
  <si>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</si>
  <si>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</si>
  <si>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</si>
  <si>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000 1 09 0405310 0000 110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</si>
  <si>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</si>
  <si>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запасова по указанному имуществу</t>
  </si>
  <si>
    <t>000 1 14 02053 10 0000 440</t>
  </si>
  <si>
    <t xml:space="preserve">Защита населения и территории от чрезвычайных ситуаций природного и техногенного характера,пожарная безопасность </t>
  </si>
  <si>
    <t>Возврат остатков субсидий, субвенций и иных межбюджетных трасфертов имеющих целевое назначение, прошлых лет</t>
  </si>
  <si>
    <t>000 1 01 02080 01 0000 110</t>
  </si>
  <si>
    <t xml:space="preserve">Налог на доходы физических лиц в  части суммы налога, превышающей 650 000 рублей, относящейся к части налоговой базы, превышающей  5000 000  рублей (за исключением налога на доходы физических лиц с сумм прибыли контролируемой иностранной компании, в том числе фиксировпнной прибыли, а также налога на доходы физических лиц в отношении доходов от долевого участия в организации, полученных в виде дивидентов) </t>
  </si>
  <si>
    <t>Налог на доходы физических лиц в  отношении доходов от долевого участия в организации, полученных в виде дивидендов (в части суммы налога, не превышающей 650 000 рублей)</t>
  </si>
  <si>
    <t>образования Сергеихинское от 05.04.2024 № 21</t>
  </si>
  <si>
    <t xml:space="preserve">                 Отчет об исполнении бюджета муниципального образования Сергеихинское на 01 апреля  2024 года</t>
  </si>
  <si>
    <t>План 2024 года</t>
  </si>
  <si>
    <t>Исполнено за 1 квартал  2024 года</t>
  </si>
  <si>
    <t>Налог на доходы физических лиц в  отношении доходов от долевого участия в организации, полученных в виде дивидендов (в части суммы налога, превышающей 650 000 рублей)</t>
  </si>
  <si>
    <t>000 1 01 02130 01 0000 110</t>
  </si>
  <si>
    <t>000 1 01 02140 01 0000 110</t>
  </si>
  <si>
    <t>к постановлению администрации муниципального образования Сергеихинское от 05.04.2024 № 21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</si>
  <si>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1 квартал 2024 года
</t>
  </si>
  <si>
    <t>План   2024 года</t>
  </si>
  <si>
    <t>Исполнено за 1 квартал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</si>
</sst>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73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72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72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72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73" fontId="28" fillId="0" borderId="12" xfId="0" applyNumberFormat="1" applyFont="1" applyBorder="1" applyAlignment="1" applyProtection="1">
      <alignment horizontal="center"/>
      <protection/>
    </xf>
    <xf numFmtId="173" fontId="29" fillId="0" borderId="12" xfId="0" applyNumberFormat="1" applyFont="1" applyBorder="1" applyAlignment="1" applyProtection="1">
      <alignment horizontal="center"/>
      <protection/>
    </xf>
    <xf numFmtId="173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73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72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172" fontId="29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tabSelected="1" view="pageBreakPreview" zoomScale="75" zoomScaleNormal="35" zoomScaleSheetLayoutView="75" zoomScalePageLayoutView="0" workbookViewId="0" topLeftCell="A56">
      <selection activeCell="D90" sqref="D90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72"/>
      <c r="B1" s="72"/>
      <c r="C1" s="72"/>
      <c r="D1" s="72"/>
      <c r="E1" s="72"/>
    </row>
    <row r="2" spans="1:7" s="4" customFormat="1" ht="24" customHeight="1">
      <c r="A2" s="5"/>
      <c r="B2" s="73" t="s">
        <v>137</v>
      </c>
      <c r="C2" s="73"/>
      <c r="D2" s="73"/>
      <c r="E2" s="73"/>
      <c r="F2" s="6"/>
      <c r="G2" s="6"/>
    </row>
    <row r="3" spans="1:7" s="4" customFormat="1" ht="24" customHeight="1">
      <c r="A3" s="5"/>
      <c r="B3" s="73" t="s">
        <v>0</v>
      </c>
      <c r="C3" s="73"/>
      <c r="D3" s="73"/>
      <c r="E3" s="73"/>
      <c r="F3" s="6"/>
      <c r="G3" s="6"/>
    </row>
    <row r="4" spans="1:7" s="4" customFormat="1" ht="24" customHeight="1">
      <c r="A4" s="5"/>
      <c r="B4" s="73" t="s">
        <v>179</v>
      </c>
      <c r="C4" s="73"/>
      <c r="D4" s="73"/>
      <c r="E4" s="73"/>
      <c r="F4" s="6"/>
      <c r="G4" s="6"/>
    </row>
    <row r="5" spans="1:5" s="4" customFormat="1" ht="0.75" customHeight="1">
      <c r="A5" s="5"/>
      <c r="B5" s="7"/>
      <c r="C5" s="7"/>
      <c r="D5" s="74"/>
      <c r="E5" s="74"/>
    </row>
    <row r="6" spans="1:5" s="8" customFormat="1" ht="24" customHeight="1">
      <c r="A6" s="75" t="s">
        <v>180</v>
      </c>
      <c r="B6" s="75"/>
      <c r="C6" s="75"/>
      <c r="D6" s="75"/>
      <c r="E6" s="75"/>
    </row>
    <row r="7" spans="1:5" s="8" customFormat="1" ht="26.25" customHeight="1">
      <c r="A7" s="71" t="s">
        <v>1</v>
      </c>
      <c r="B7" s="71"/>
      <c r="C7" s="71"/>
      <c r="D7" s="71"/>
      <c r="E7" s="71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8"/>
      <c r="B11" s="68" t="s">
        <v>2</v>
      </c>
      <c r="C11" s="69" t="s">
        <v>181</v>
      </c>
      <c r="D11" s="69" t="s">
        <v>182</v>
      </c>
      <c r="E11" s="70" t="s">
        <v>115</v>
      </c>
    </row>
    <row r="12" spans="1:5" s="11" customFormat="1" ht="50.25" customHeight="1">
      <c r="A12" s="68"/>
      <c r="B12" s="68"/>
      <c r="C12" s="69"/>
      <c r="D12" s="69"/>
      <c r="E12" s="70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C15++C24+C26+C30+C32+C34+C38+C41+C44+C48+C51</f>
        <v>5961.8</v>
      </c>
      <c r="D14" s="39">
        <f>D15++D24+D26+D30+D32+D34+D38+D41+D44+D48+D51</f>
        <v>484.40000000000003</v>
      </c>
      <c r="E14" s="39">
        <f aca="true" t="shared" si="0" ref="E14:E61">D14/C14*100</f>
        <v>8.125062900466302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525</v>
      </c>
      <c r="D15" s="33">
        <f>D16</f>
        <v>95.80000000000001</v>
      </c>
      <c r="E15" s="33">
        <f t="shared" si="0"/>
        <v>18.24761904761905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C17+C18+C19+C20+C21+C23</f>
        <v>525</v>
      </c>
      <c r="D16" s="31">
        <f>D17+D18+D19+D20+D21+D22+D23</f>
        <v>95.80000000000001</v>
      </c>
      <c r="E16" s="31">
        <f t="shared" si="0"/>
        <v>18.24761904761905</v>
      </c>
      <c r="F16" s="14"/>
      <c r="G16" s="14"/>
      <c r="H16" s="14"/>
    </row>
    <row r="17" spans="1:8" s="12" customFormat="1" ht="55.5" customHeight="1">
      <c r="A17" s="29" t="s">
        <v>91</v>
      </c>
      <c r="B17" s="30" t="s">
        <v>83</v>
      </c>
      <c r="C17" s="31">
        <v>522</v>
      </c>
      <c r="D17" s="31">
        <v>123.5</v>
      </c>
      <c r="E17" s="31">
        <f t="shared" si="0"/>
        <v>23.659003831417625</v>
      </c>
      <c r="F17" s="14"/>
      <c r="G17" s="15"/>
      <c r="H17" s="14"/>
    </row>
    <row r="18" spans="1:8" s="12" customFormat="1" ht="91.5" customHeight="1">
      <c r="A18" s="29" t="s">
        <v>110</v>
      </c>
      <c r="B18" s="30" t="s">
        <v>111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112</v>
      </c>
      <c r="B19" s="30" t="s">
        <v>113</v>
      </c>
      <c r="C19" s="31">
        <v>1</v>
      </c>
      <c r="D19" s="31">
        <v>5.3</v>
      </c>
      <c r="E19" s="31">
        <f t="shared" si="0"/>
        <v>530</v>
      </c>
      <c r="F19" s="14"/>
      <c r="G19" s="15"/>
      <c r="H19" s="14"/>
    </row>
    <row r="20" spans="1:8" s="12" customFormat="1" ht="72.75" customHeight="1">
      <c r="A20" s="29" t="s">
        <v>116</v>
      </c>
      <c r="B20" s="30" t="s">
        <v>114</v>
      </c>
      <c r="C20" s="31">
        <v>1</v>
      </c>
      <c r="D20" s="31">
        <v>1.3</v>
      </c>
      <c r="E20" s="31">
        <f>D20/C20*100</f>
        <v>130</v>
      </c>
      <c r="F20" s="14"/>
      <c r="G20" s="15"/>
      <c r="H20" s="14"/>
    </row>
    <row r="21" spans="1:8" s="12" customFormat="1" ht="88.5" customHeight="1">
      <c r="A21" s="29" t="s">
        <v>177</v>
      </c>
      <c r="B21" s="30" t="s">
        <v>176</v>
      </c>
      <c r="C21" s="31"/>
      <c r="D21" s="31">
        <v>3.2</v>
      </c>
      <c r="E21" s="31" t="e">
        <f>D21/C21*100</f>
        <v>#DIV/0!</v>
      </c>
      <c r="F21" s="14"/>
      <c r="G21" s="15"/>
      <c r="H21" s="14"/>
    </row>
    <row r="22" spans="1:8" s="12" customFormat="1" ht="33">
      <c r="A22" s="29" t="s">
        <v>178</v>
      </c>
      <c r="B22" s="30" t="s">
        <v>184</v>
      </c>
      <c r="C22" s="31"/>
      <c r="D22" s="31">
        <v>-30.4</v>
      </c>
      <c r="E22" s="31" t="e">
        <f>D22/C22*100</f>
        <v>#DIV/0!</v>
      </c>
      <c r="F22" s="14"/>
      <c r="G22" s="15"/>
      <c r="H22" s="14"/>
    </row>
    <row r="23" spans="1:8" s="12" customFormat="1" ht="33">
      <c r="A23" s="29" t="s">
        <v>183</v>
      </c>
      <c r="B23" s="30" t="s">
        <v>185</v>
      </c>
      <c r="C23" s="31"/>
      <c r="D23" s="31">
        <v>-7.1</v>
      </c>
      <c r="E23" s="31" t="e">
        <f t="shared" si="0"/>
        <v>#DIV/0!</v>
      </c>
      <c r="F23" s="14"/>
      <c r="G23" s="15"/>
      <c r="H23" s="14"/>
    </row>
    <row r="24" spans="1:5" s="12" customFormat="1" ht="22.5" customHeight="1">
      <c r="A24" s="41" t="s">
        <v>12</v>
      </c>
      <c r="B24" s="38" t="s">
        <v>84</v>
      </c>
      <c r="C24" s="33">
        <f>C25</f>
        <v>59</v>
      </c>
      <c r="D24" s="33">
        <f>D25</f>
        <v>0</v>
      </c>
      <c r="E24" s="31">
        <f t="shared" si="0"/>
        <v>0</v>
      </c>
    </row>
    <row r="25" spans="1:5" s="12" customFormat="1" ht="24" customHeight="1">
      <c r="A25" s="29" t="s">
        <v>13</v>
      </c>
      <c r="B25" s="30" t="s">
        <v>117</v>
      </c>
      <c r="C25" s="31">
        <v>59</v>
      </c>
      <c r="D25" s="31">
        <v>0</v>
      </c>
      <c r="E25" s="31">
        <f>D25/C25*100</f>
        <v>0</v>
      </c>
    </row>
    <row r="26" spans="1:5" ht="19.5" customHeight="1">
      <c r="A26" s="34" t="s">
        <v>14</v>
      </c>
      <c r="B26" s="38" t="s">
        <v>15</v>
      </c>
      <c r="C26" s="33">
        <f>C27+C28+C29</f>
        <v>3076</v>
      </c>
      <c r="D26" s="33">
        <f>D27+D28+D29</f>
        <v>319.4</v>
      </c>
      <c r="E26" s="33">
        <f t="shared" si="0"/>
        <v>10.383615084525356</v>
      </c>
    </row>
    <row r="27" spans="1:8" ht="19.5" customHeight="1">
      <c r="A27" s="40" t="s">
        <v>16</v>
      </c>
      <c r="B27" s="30" t="s">
        <v>17</v>
      </c>
      <c r="C27" s="31">
        <v>384</v>
      </c>
      <c r="D27" s="31">
        <v>25.4</v>
      </c>
      <c r="E27" s="31">
        <f t="shared" si="0"/>
        <v>6.614583333333333</v>
      </c>
      <c r="F27" s="16"/>
      <c r="G27" s="16"/>
      <c r="H27" s="16"/>
    </row>
    <row r="28" spans="1:8" ht="19.5" customHeight="1">
      <c r="A28" s="42" t="s">
        <v>143</v>
      </c>
      <c r="B28" s="30" t="s">
        <v>146</v>
      </c>
      <c r="C28" s="31">
        <v>827</v>
      </c>
      <c r="D28" s="31">
        <v>163.1</v>
      </c>
      <c r="E28" s="31">
        <f>D28/C28*100</f>
        <v>19.721886336154775</v>
      </c>
      <c r="F28" s="16"/>
      <c r="G28" s="16"/>
      <c r="H28" s="16"/>
    </row>
    <row r="29" spans="1:8" ht="19.5" customHeight="1">
      <c r="A29" s="42" t="s">
        <v>144</v>
      </c>
      <c r="B29" s="30" t="s">
        <v>145</v>
      </c>
      <c r="C29" s="31">
        <v>1865</v>
      </c>
      <c r="D29" s="31">
        <v>130.9</v>
      </c>
      <c r="E29" s="31">
        <f t="shared" si="0"/>
        <v>7.018766756032171</v>
      </c>
      <c r="F29" s="16"/>
      <c r="G29" s="16"/>
      <c r="H29" s="16"/>
    </row>
    <row r="30" spans="1:5" ht="19.5" customHeight="1">
      <c r="A30" s="37" t="s">
        <v>18</v>
      </c>
      <c r="B30" s="38" t="s">
        <v>19</v>
      </c>
      <c r="C30" s="33">
        <f>C31</f>
        <v>4</v>
      </c>
      <c r="D30" s="33">
        <f>D31</f>
        <v>1.5</v>
      </c>
      <c r="E30" s="33">
        <f t="shared" si="0"/>
        <v>37.5</v>
      </c>
    </row>
    <row r="31" spans="1:5" ht="55.5" customHeight="1">
      <c r="A31" s="32" t="s">
        <v>118</v>
      </c>
      <c r="B31" s="30" t="s">
        <v>20</v>
      </c>
      <c r="C31" s="31">
        <v>4</v>
      </c>
      <c r="D31" s="31">
        <v>1.5</v>
      </c>
      <c r="E31" s="31">
        <f t="shared" si="0"/>
        <v>37.5</v>
      </c>
    </row>
    <row r="32" spans="1:5" s="14" customFormat="1" ht="41.25" customHeight="1" hidden="1">
      <c r="A32" s="43" t="s">
        <v>21</v>
      </c>
      <c r="B32" s="38" t="s">
        <v>22</v>
      </c>
      <c r="C32" s="33">
        <f>C33</f>
        <v>0</v>
      </c>
      <c r="D32" s="33">
        <f>D33</f>
        <v>0</v>
      </c>
      <c r="E32" s="33"/>
    </row>
    <row r="33" spans="1:5" s="14" customFormat="1" ht="27.75" customHeight="1" hidden="1">
      <c r="A33" s="32" t="s">
        <v>100</v>
      </c>
      <c r="B33" s="30" t="s">
        <v>170</v>
      </c>
      <c r="C33" s="31"/>
      <c r="D33" s="31"/>
      <c r="E33" s="31"/>
    </row>
    <row r="34" spans="1:5" s="11" customFormat="1" ht="41.25" customHeight="1">
      <c r="A34" s="54" t="s">
        <v>23</v>
      </c>
      <c r="B34" s="38" t="s">
        <v>24</v>
      </c>
      <c r="C34" s="33">
        <f>C35+C36+C37</f>
        <v>274.8</v>
      </c>
      <c r="D34" s="33">
        <f>D36+D37</f>
        <v>66.9</v>
      </c>
      <c r="E34" s="33">
        <f t="shared" si="0"/>
        <v>24.344978165938866</v>
      </c>
    </row>
    <row r="35" spans="1:5" s="11" customFormat="1" ht="0.75" customHeight="1">
      <c r="A35" s="44" t="s">
        <v>25</v>
      </c>
      <c r="B35" s="30" t="s">
        <v>85</v>
      </c>
      <c r="C35" s="31"/>
      <c r="D35" s="31">
        <v>29.1</v>
      </c>
      <c r="E35" s="33" t="e">
        <f t="shared" si="0"/>
        <v>#DIV/0!</v>
      </c>
    </row>
    <row r="36" spans="1:5" s="11" customFormat="1" ht="57" customHeight="1">
      <c r="A36" s="44" t="s">
        <v>87</v>
      </c>
      <c r="B36" s="30" t="s">
        <v>86</v>
      </c>
      <c r="C36" s="31">
        <v>75</v>
      </c>
      <c r="D36" s="31">
        <v>24.9</v>
      </c>
      <c r="E36" s="33">
        <f t="shared" si="0"/>
        <v>33.199999999999996</v>
      </c>
    </row>
    <row r="37" spans="1:5" s="11" customFormat="1" ht="53.25" customHeight="1">
      <c r="A37" s="32" t="s">
        <v>26</v>
      </c>
      <c r="B37" s="30" t="s">
        <v>27</v>
      </c>
      <c r="C37" s="31">
        <v>199.8</v>
      </c>
      <c r="D37" s="31">
        <v>42</v>
      </c>
      <c r="E37" s="33">
        <f t="shared" si="0"/>
        <v>21.02102102102102</v>
      </c>
    </row>
    <row r="38" spans="1:5" s="11" customFormat="1" ht="36" customHeight="1">
      <c r="A38" s="53" t="s">
        <v>119</v>
      </c>
      <c r="B38" s="56" t="s">
        <v>121</v>
      </c>
      <c r="C38" s="33">
        <f>C39+C40</f>
        <v>10</v>
      </c>
      <c r="D38" s="33">
        <f>D39+D40</f>
        <v>0</v>
      </c>
      <c r="E38" s="33">
        <f t="shared" si="0"/>
        <v>0</v>
      </c>
    </row>
    <row r="39" spans="1:5" s="11" customFormat="1" ht="36" customHeight="1">
      <c r="A39" s="52" t="s">
        <v>120</v>
      </c>
      <c r="B39" s="55" t="s">
        <v>122</v>
      </c>
      <c r="C39" s="31">
        <v>10</v>
      </c>
      <c r="D39" s="31"/>
      <c r="E39" s="33">
        <f t="shared" si="0"/>
        <v>0</v>
      </c>
    </row>
    <row r="40" spans="1:5" s="11" customFormat="1" ht="19.5" customHeight="1" hidden="1">
      <c r="A40" s="52" t="s">
        <v>151</v>
      </c>
      <c r="B40" s="55" t="s">
        <v>150</v>
      </c>
      <c r="C40" s="31"/>
      <c r="D40" s="31"/>
      <c r="E40" s="33" t="e">
        <f t="shared" si="0"/>
        <v>#DIV/0!</v>
      </c>
    </row>
    <row r="41" spans="1:5" s="11" customFormat="1" ht="27.75" customHeight="1" hidden="1">
      <c r="A41" s="43" t="s">
        <v>28</v>
      </c>
      <c r="B41" s="38" t="s">
        <v>29</v>
      </c>
      <c r="C41" s="33">
        <f>C42+C43</f>
        <v>0</v>
      </c>
      <c r="D41" s="33">
        <f>D42+D43</f>
        <v>0</v>
      </c>
      <c r="E41" s="33" t="e">
        <f t="shared" si="0"/>
        <v>#DIV/0!</v>
      </c>
    </row>
    <row r="42" spans="1:7" ht="21" customHeight="1" hidden="1">
      <c r="A42" s="32" t="s">
        <v>30</v>
      </c>
      <c r="B42" s="30" t="s">
        <v>31</v>
      </c>
      <c r="C42" s="31">
        <v>0</v>
      </c>
      <c r="D42" s="31">
        <v>0</v>
      </c>
      <c r="E42" s="33" t="e">
        <f t="shared" si="0"/>
        <v>#DIV/0!</v>
      </c>
      <c r="G42" s="16"/>
    </row>
    <row r="43" spans="1:7" ht="29.25" customHeight="1" hidden="1">
      <c r="A43" s="32" t="s">
        <v>102</v>
      </c>
      <c r="B43" s="30" t="s">
        <v>103</v>
      </c>
      <c r="C43" s="31"/>
      <c r="D43" s="31">
        <v>0</v>
      </c>
      <c r="E43" s="33" t="e">
        <f t="shared" si="0"/>
        <v>#DIV/0!</v>
      </c>
      <c r="G43" s="16"/>
    </row>
    <row r="44" spans="1:7" ht="27" customHeight="1">
      <c r="A44" s="54" t="s">
        <v>158</v>
      </c>
      <c r="B44" s="56" t="s">
        <v>29</v>
      </c>
      <c r="C44" s="33">
        <f>C45+C47</f>
        <v>2011</v>
      </c>
      <c r="D44" s="33">
        <f>D45+D46+D47</f>
        <v>0</v>
      </c>
      <c r="E44" s="33">
        <f t="shared" si="0"/>
        <v>0</v>
      </c>
      <c r="G44" s="16"/>
    </row>
    <row r="45" spans="1:7" ht="73.5" customHeight="1" hidden="1">
      <c r="A45" s="65" t="s">
        <v>171</v>
      </c>
      <c r="B45" s="30" t="s">
        <v>103</v>
      </c>
      <c r="C45" s="31"/>
      <c r="D45" s="31"/>
      <c r="E45" s="33" t="e">
        <f t="shared" si="0"/>
        <v>#DIV/0!</v>
      </c>
      <c r="G45" s="16"/>
    </row>
    <row r="46" spans="1:7" ht="74.25" customHeight="1" hidden="1">
      <c r="A46" s="65" t="s">
        <v>172</v>
      </c>
      <c r="B46" s="30" t="s">
        <v>173</v>
      </c>
      <c r="C46" s="31">
        <v>0</v>
      </c>
      <c r="D46" s="31"/>
      <c r="E46" s="33" t="e">
        <f>D46/C46*100</f>
        <v>#DIV/0!</v>
      </c>
      <c r="G46" s="16"/>
    </row>
    <row r="47" spans="1:7" ht="49.5">
      <c r="A47" s="65" t="s">
        <v>159</v>
      </c>
      <c r="B47" s="30" t="s">
        <v>160</v>
      </c>
      <c r="C47" s="31">
        <v>2011</v>
      </c>
      <c r="D47" s="31"/>
      <c r="E47" s="33">
        <f t="shared" si="0"/>
        <v>0</v>
      </c>
      <c r="G47" s="16"/>
    </row>
    <row r="48" spans="1:7" ht="24.75" customHeight="1">
      <c r="A48" s="43" t="s">
        <v>96</v>
      </c>
      <c r="B48" s="38" t="s">
        <v>97</v>
      </c>
      <c r="C48" s="33">
        <f>C49+C50</f>
        <v>1</v>
      </c>
      <c r="D48" s="33">
        <f>D49+D50</f>
        <v>0.8</v>
      </c>
      <c r="E48" s="33">
        <f t="shared" si="0"/>
        <v>80</v>
      </c>
      <c r="G48" s="16"/>
    </row>
    <row r="49" spans="1:7" ht="33">
      <c r="A49" s="32" t="s">
        <v>169</v>
      </c>
      <c r="B49" s="30" t="s">
        <v>168</v>
      </c>
      <c r="C49" s="31">
        <v>1</v>
      </c>
      <c r="D49" s="31">
        <v>0.8</v>
      </c>
      <c r="E49" s="33">
        <f t="shared" si="0"/>
        <v>80</v>
      </c>
      <c r="G49" s="16"/>
    </row>
    <row r="50" spans="1:7" ht="0.75" customHeight="1" thickBot="1">
      <c r="A50" s="66" t="s">
        <v>161</v>
      </c>
      <c r="B50" s="30" t="s">
        <v>162</v>
      </c>
      <c r="C50" s="31"/>
      <c r="D50" s="31"/>
      <c r="E50" s="33" t="e">
        <f t="shared" si="0"/>
        <v>#DIV/0!</v>
      </c>
      <c r="G50" s="16"/>
    </row>
    <row r="51" spans="1:7" ht="24.75" customHeight="1">
      <c r="A51" s="43" t="s">
        <v>104</v>
      </c>
      <c r="B51" s="38" t="s">
        <v>106</v>
      </c>
      <c r="C51" s="33">
        <f>C52+C53</f>
        <v>1</v>
      </c>
      <c r="D51" s="33">
        <f>D52+D53</f>
        <v>0</v>
      </c>
      <c r="E51" s="33">
        <f t="shared" si="0"/>
        <v>0</v>
      </c>
      <c r="G51" s="16"/>
    </row>
    <row r="52" spans="1:7" ht="16.5">
      <c r="A52" s="32" t="s">
        <v>105</v>
      </c>
      <c r="B52" s="30" t="s">
        <v>147</v>
      </c>
      <c r="C52" s="31"/>
      <c r="D52" s="31"/>
      <c r="E52" s="33"/>
      <c r="G52" s="16"/>
    </row>
    <row r="53" spans="1:7" ht="16.5">
      <c r="A53" s="32" t="s">
        <v>149</v>
      </c>
      <c r="B53" s="30" t="s">
        <v>148</v>
      </c>
      <c r="C53" s="31">
        <v>1</v>
      </c>
      <c r="D53" s="31"/>
      <c r="E53" s="31"/>
      <c r="G53" s="16"/>
    </row>
    <row r="54" spans="1:7" ht="22.5" customHeight="1">
      <c r="A54" s="37" t="s">
        <v>107</v>
      </c>
      <c r="B54" s="38" t="s">
        <v>32</v>
      </c>
      <c r="C54" s="39">
        <f>C55+C56+C57+C58+C59+C60</f>
        <v>14143.800000000001</v>
      </c>
      <c r="D54" s="39">
        <f>D55+D56+D57+D59+D60+D58</f>
        <v>1457.4</v>
      </c>
      <c r="E54" s="39">
        <f t="shared" si="0"/>
        <v>10.304161540745769</v>
      </c>
      <c r="G54" s="16"/>
    </row>
    <row r="55" spans="1:5" ht="18" customHeight="1">
      <c r="A55" s="43" t="s">
        <v>33</v>
      </c>
      <c r="B55" s="38" t="s">
        <v>34</v>
      </c>
      <c r="C55" s="33">
        <v>9004</v>
      </c>
      <c r="D55" s="33">
        <v>3628</v>
      </c>
      <c r="E55" s="33">
        <f t="shared" si="0"/>
        <v>40.29320302087961</v>
      </c>
    </row>
    <row r="56" spans="1:5" ht="19.5" customHeight="1">
      <c r="A56" s="37" t="s">
        <v>163</v>
      </c>
      <c r="B56" s="38" t="s">
        <v>154</v>
      </c>
      <c r="C56" s="33">
        <v>4707.6</v>
      </c>
      <c r="D56" s="33">
        <v>180</v>
      </c>
      <c r="E56" s="33">
        <f t="shared" si="0"/>
        <v>3.823604384399694</v>
      </c>
    </row>
    <row r="57" spans="1:5" ht="16.5">
      <c r="A57" s="43" t="s">
        <v>164</v>
      </c>
      <c r="B57" s="38" t="s">
        <v>165</v>
      </c>
      <c r="C57" s="33">
        <v>377.2</v>
      </c>
      <c r="D57" s="33">
        <v>52.6</v>
      </c>
      <c r="E57" s="33">
        <f t="shared" si="0"/>
        <v>13.944856839872747</v>
      </c>
    </row>
    <row r="58" spans="1:5" ht="18" customHeight="1">
      <c r="A58" s="43" t="s">
        <v>152</v>
      </c>
      <c r="B58" s="38" t="s">
        <v>155</v>
      </c>
      <c r="C58" s="33">
        <v>55</v>
      </c>
      <c r="D58" s="33">
        <v>19</v>
      </c>
      <c r="E58" s="33">
        <f t="shared" si="0"/>
        <v>34.54545454545455</v>
      </c>
    </row>
    <row r="59" spans="1:5" ht="18.75" customHeight="1">
      <c r="A59" s="43" t="s">
        <v>101</v>
      </c>
      <c r="B59" s="38" t="s">
        <v>153</v>
      </c>
      <c r="C59" s="33"/>
      <c r="D59" s="33"/>
      <c r="E59" s="33" t="e">
        <f t="shared" si="0"/>
        <v>#DIV/0!</v>
      </c>
    </row>
    <row r="60" spans="1:5" ht="33">
      <c r="A60" s="43" t="s">
        <v>175</v>
      </c>
      <c r="B60" s="38" t="s">
        <v>166</v>
      </c>
      <c r="C60" s="33">
        <v>0</v>
      </c>
      <c r="D60" s="33">
        <v>-2422.2</v>
      </c>
      <c r="E60" s="33">
        <v>0</v>
      </c>
    </row>
    <row r="61" spans="1:5" ht="19.5" customHeight="1">
      <c r="A61" s="34" t="s">
        <v>35</v>
      </c>
      <c r="B61" s="38"/>
      <c r="C61" s="33">
        <f>C54+C14</f>
        <v>20105.600000000002</v>
      </c>
      <c r="D61" s="33">
        <f>D54+D14</f>
        <v>1941.8000000000002</v>
      </c>
      <c r="E61" s="33">
        <f t="shared" si="0"/>
        <v>9.658005729746936</v>
      </c>
    </row>
    <row r="62" spans="1:5" ht="19.5" customHeight="1">
      <c r="A62" s="37"/>
      <c r="B62" s="38"/>
      <c r="C62" s="45"/>
      <c r="D62" s="45"/>
      <c r="E62" s="45"/>
    </row>
    <row r="63" spans="1:5" ht="19.5" customHeight="1">
      <c r="A63" s="34" t="s">
        <v>36</v>
      </c>
      <c r="B63" s="30"/>
      <c r="C63" s="45"/>
      <c r="D63" s="45"/>
      <c r="E63" s="45"/>
    </row>
    <row r="64" spans="1:5" ht="19.5" customHeight="1">
      <c r="A64" s="37" t="s">
        <v>37</v>
      </c>
      <c r="B64" s="38" t="s">
        <v>38</v>
      </c>
      <c r="C64" s="33">
        <f>C66+C69+C70</f>
        <v>3389.7</v>
      </c>
      <c r="D64" s="33">
        <f>D66+D69+D70</f>
        <v>706.5</v>
      </c>
      <c r="E64" s="45">
        <f>D64/C64*100</f>
        <v>20.842552438268875</v>
      </c>
    </row>
    <row r="65" spans="1:6" ht="19.5" customHeight="1">
      <c r="A65" s="37" t="s">
        <v>39</v>
      </c>
      <c r="B65" s="38" t="s">
        <v>38</v>
      </c>
      <c r="C65" s="33">
        <f>C67</f>
        <v>2387.5</v>
      </c>
      <c r="D65" s="33">
        <f>D67</f>
        <v>452.6</v>
      </c>
      <c r="E65" s="45">
        <f>E67</f>
        <v>18.957068062827226</v>
      </c>
      <c r="F65" s="16"/>
    </row>
    <row r="66" spans="1:5" ht="35.25" customHeight="1">
      <c r="A66" s="32" t="s">
        <v>40</v>
      </c>
      <c r="B66" s="30" t="s">
        <v>41</v>
      </c>
      <c r="C66" s="67">
        <v>3138.5</v>
      </c>
      <c r="D66" s="67">
        <v>645</v>
      </c>
      <c r="E66" s="31">
        <f aca="true" t="shared" si="1" ref="E66:E99">D66/C66*100</f>
        <v>20.551218735064523</v>
      </c>
    </row>
    <row r="67" spans="1:5" ht="18.75" customHeight="1">
      <c r="A67" s="40" t="s">
        <v>39</v>
      </c>
      <c r="B67" s="30" t="s">
        <v>41</v>
      </c>
      <c r="C67" s="31">
        <v>2387.5</v>
      </c>
      <c r="D67" s="67">
        <v>452.6</v>
      </c>
      <c r="E67" s="31">
        <f t="shared" si="1"/>
        <v>18.957068062827226</v>
      </c>
    </row>
    <row r="68" spans="1:5" ht="18.75" customHeight="1" hidden="1">
      <c r="A68" s="48" t="s">
        <v>109</v>
      </c>
      <c r="B68" s="30" t="s">
        <v>108</v>
      </c>
      <c r="C68" s="67"/>
      <c r="D68" s="67"/>
      <c r="E68" s="31"/>
    </row>
    <row r="69" spans="1:5" ht="19.5" customHeight="1">
      <c r="A69" s="40" t="s">
        <v>42</v>
      </c>
      <c r="B69" s="30" t="s">
        <v>43</v>
      </c>
      <c r="C69" s="31">
        <v>10</v>
      </c>
      <c r="D69" s="31"/>
      <c r="E69" s="31"/>
    </row>
    <row r="70" spans="1:5" ht="19.5" customHeight="1">
      <c r="A70" s="40" t="s">
        <v>44</v>
      </c>
      <c r="B70" s="30" t="s">
        <v>45</v>
      </c>
      <c r="C70" s="47">
        <v>241.2</v>
      </c>
      <c r="D70" s="47">
        <v>61.5</v>
      </c>
      <c r="E70" s="46">
        <f t="shared" si="1"/>
        <v>25.497512437810947</v>
      </c>
    </row>
    <row r="71" spans="1:5" ht="19.5" customHeight="1">
      <c r="A71" s="49" t="s">
        <v>46</v>
      </c>
      <c r="B71" s="38" t="s">
        <v>47</v>
      </c>
      <c r="C71" s="50">
        <f>C72</f>
        <v>345.5</v>
      </c>
      <c r="D71" s="50">
        <f>D72</f>
        <v>46.6</v>
      </c>
      <c r="E71" s="45">
        <f t="shared" si="1"/>
        <v>13.4876989869754</v>
      </c>
    </row>
    <row r="72" spans="1:5" ht="19.5" customHeight="1">
      <c r="A72" s="48" t="s">
        <v>48</v>
      </c>
      <c r="B72" s="30" t="s">
        <v>49</v>
      </c>
      <c r="C72" s="47">
        <v>345.5</v>
      </c>
      <c r="D72" s="47">
        <v>46.6</v>
      </c>
      <c r="E72" s="46">
        <f t="shared" si="1"/>
        <v>13.4876989869754</v>
      </c>
    </row>
    <row r="73" spans="1:5" ht="19.5" customHeight="1">
      <c r="A73" s="40" t="s">
        <v>39</v>
      </c>
      <c r="B73" s="30" t="s">
        <v>49</v>
      </c>
      <c r="C73" s="46">
        <v>230.9</v>
      </c>
      <c r="D73" s="46">
        <v>36.7</v>
      </c>
      <c r="E73" s="46">
        <f t="shared" si="1"/>
        <v>15.894326548289303</v>
      </c>
    </row>
    <row r="74" spans="1:5" ht="19.5" customHeight="1">
      <c r="A74" s="37" t="s">
        <v>50</v>
      </c>
      <c r="B74" s="38" t="s">
        <v>51</v>
      </c>
      <c r="C74" s="45">
        <f>C75+C76</f>
        <v>27.7</v>
      </c>
      <c r="D74" s="45">
        <f>D75+D76</f>
        <v>0</v>
      </c>
      <c r="E74" s="45">
        <f t="shared" si="1"/>
        <v>0</v>
      </c>
    </row>
    <row r="75" spans="1:5" ht="31.5" customHeight="1">
      <c r="A75" s="32" t="s">
        <v>174</v>
      </c>
      <c r="B75" s="30" t="s">
        <v>53</v>
      </c>
      <c r="C75" s="46">
        <v>27.7</v>
      </c>
      <c r="D75" s="46">
        <v>0</v>
      </c>
      <c r="E75" s="46">
        <f t="shared" si="1"/>
        <v>0</v>
      </c>
    </row>
    <row r="76" spans="1:5" ht="0.75" customHeight="1" hidden="1">
      <c r="A76" s="40" t="s">
        <v>52</v>
      </c>
      <c r="B76" s="30" t="s">
        <v>53</v>
      </c>
      <c r="C76" s="46"/>
      <c r="D76" s="47"/>
      <c r="E76" s="46" t="e">
        <f t="shared" si="1"/>
        <v>#DIV/0!</v>
      </c>
    </row>
    <row r="77" spans="1:5" ht="18" customHeight="1" hidden="1">
      <c r="A77" s="37" t="s">
        <v>88</v>
      </c>
      <c r="B77" s="38" t="s">
        <v>89</v>
      </c>
      <c r="C77" s="45">
        <f>C78+C79</f>
        <v>0</v>
      </c>
      <c r="D77" s="45">
        <f>D78+D79</f>
        <v>0</v>
      </c>
      <c r="E77" s="46" t="e">
        <f t="shared" si="1"/>
        <v>#DIV/0!</v>
      </c>
    </row>
    <row r="78" spans="1:5" ht="18.75" customHeight="1" hidden="1">
      <c r="A78" s="40" t="s">
        <v>156</v>
      </c>
      <c r="B78" s="30" t="s">
        <v>157</v>
      </c>
      <c r="C78" s="46">
        <v>0</v>
      </c>
      <c r="D78" s="47"/>
      <c r="E78" s="46" t="e">
        <f t="shared" si="1"/>
        <v>#DIV/0!</v>
      </c>
    </row>
    <row r="79" spans="1:5" ht="18.75" customHeight="1" hidden="1">
      <c r="A79" s="40" t="s">
        <v>99</v>
      </c>
      <c r="B79" s="30" t="s">
        <v>98</v>
      </c>
      <c r="C79" s="46"/>
      <c r="D79" s="47"/>
      <c r="E79" s="46" t="e">
        <f t="shared" si="1"/>
        <v>#DIV/0!</v>
      </c>
    </row>
    <row r="80" spans="1:6" ht="19.5" customHeight="1">
      <c r="A80" s="37" t="s">
        <v>54</v>
      </c>
      <c r="B80" s="38" t="s">
        <v>55</v>
      </c>
      <c r="C80" s="33">
        <f>C81+C82+C83+C84</f>
        <v>13438</v>
      </c>
      <c r="D80" s="33">
        <f>D81+D82+D83+D84</f>
        <v>2898.2</v>
      </c>
      <c r="E80" s="45">
        <f t="shared" si="1"/>
        <v>21.56719749962792</v>
      </c>
      <c r="F80" s="16"/>
    </row>
    <row r="81" spans="1:6" ht="19.5" customHeight="1">
      <c r="A81" s="40" t="s">
        <v>56</v>
      </c>
      <c r="B81" s="30" t="s">
        <v>57</v>
      </c>
      <c r="C81" s="31">
        <v>4450.1</v>
      </c>
      <c r="D81" s="31">
        <v>1696.2</v>
      </c>
      <c r="E81" s="46">
        <f t="shared" si="1"/>
        <v>38.115997393317</v>
      </c>
      <c r="F81" s="15"/>
    </row>
    <row r="82" spans="1:5" ht="19.5" customHeight="1">
      <c r="A82" s="40" t="s">
        <v>58</v>
      </c>
      <c r="B82" s="30" t="s">
        <v>59</v>
      </c>
      <c r="C82" s="31"/>
      <c r="D82" s="31"/>
      <c r="E82" s="46"/>
    </row>
    <row r="83" spans="1:5" ht="19.5" customHeight="1">
      <c r="A83" s="40" t="s">
        <v>167</v>
      </c>
      <c r="B83" s="30" t="s">
        <v>60</v>
      </c>
      <c r="C83" s="31">
        <v>4040</v>
      </c>
      <c r="D83" s="31">
        <v>190.6</v>
      </c>
      <c r="E83" s="46">
        <f t="shared" si="1"/>
        <v>4.717821782178218</v>
      </c>
    </row>
    <row r="84" spans="1:5" ht="19.5" customHeight="1">
      <c r="A84" s="40" t="s">
        <v>61</v>
      </c>
      <c r="B84" s="30" t="s">
        <v>62</v>
      </c>
      <c r="C84" s="31">
        <v>4947.9</v>
      </c>
      <c r="D84" s="31">
        <v>1011.4</v>
      </c>
      <c r="E84" s="46">
        <f t="shared" si="1"/>
        <v>20.440995169667943</v>
      </c>
    </row>
    <row r="85" spans="1:5" ht="18.75" customHeight="1">
      <c r="A85" s="40" t="s">
        <v>39</v>
      </c>
      <c r="B85" s="30" t="s">
        <v>62</v>
      </c>
      <c r="C85" s="31">
        <v>3036</v>
      </c>
      <c r="D85" s="31">
        <v>555.1</v>
      </c>
      <c r="E85" s="46">
        <f t="shared" si="1"/>
        <v>18.283926218708828</v>
      </c>
    </row>
    <row r="86" spans="1:5" ht="19.5" customHeight="1" hidden="1">
      <c r="A86" s="37" t="s">
        <v>139</v>
      </c>
      <c r="B86" s="38" t="s">
        <v>141</v>
      </c>
      <c r="C86" s="45">
        <f>C87</f>
        <v>0</v>
      </c>
      <c r="D86" s="45">
        <f>D87</f>
        <v>0</v>
      </c>
      <c r="E86" s="46" t="e">
        <f t="shared" si="1"/>
        <v>#DIV/0!</v>
      </c>
    </row>
    <row r="87" spans="1:5" ht="19.5" customHeight="1" hidden="1">
      <c r="A87" s="40" t="s">
        <v>140</v>
      </c>
      <c r="B87" s="30" t="s">
        <v>142</v>
      </c>
      <c r="C87" s="46">
        <v>0</v>
      </c>
      <c r="D87" s="46"/>
      <c r="E87" s="46" t="e">
        <f t="shared" si="1"/>
        <v>#DIV/0!</v>
      </c>
    </row>
    <row r="88" spans="1:5" ht="19.5" customHeight="1">
      <c r="A88" s="37" t="s">
        <v>90</v>
      </c>
      <c r="B88" s="38" t="s">
        <v>63</v>
      </c>
      <c r="C88" s="33">
        <f>C89</f>
        <v>4285.2</v>
      </c>
      <c r="D88" s="33">
        <f>D89</f>
        <v>1000.9</v>
      </c>
      <c r="E88" s="45">
        <f t="shared" si="1"/>
        <v>23.357136189676094</v>
      </c>
    </row>
    <row r="89" spans="1:5" ht="19.5" customHeight="1">
      <c r="A89" s="40" t="s">
        <v>64</v>
      </c>
      <c r="B89" s="30" t="s">
        <v>65</v>
      </c>
      <c r="C89" s="31">
        <v>4285.2</v>
      </c>
      <c r="D89" s="31">
        <v>1000.9</v>
      </c>
      <c r="E89" s="46">
        <f t="shared" si="1"/>
        <v>23.357136189676094</v>
      </c>
    </row>
    <row r="90" spans="1:5" ht="19.5" customHeight="1">
      <c r="A90" s="40" t="s">
        <v>39</v>
      </c>
      <c r="B90" s="30" t="s">
        <v>65</v>
      </c>
      <c r="C90" s="31">
        <v>590.1</v>
      </c>
      <c r="D90" s="31">
        <v>112</v>
      </c>
      <c r="E90" s="46">
        <f>D90/C90*100</f>
        <v>18.979833926453143</v>
      </c>
    </row>
    <row r="91" spans="1:5" ht="19.5" customHeight="1">
      <c r="A91" s="37" t="s">
        <v>66</v>
      </c>
      <c r="B91" s="38" t="s">
        <v>67</v>
      </c>
      <c r="C91" s="50">
        <f>C92+C93</f>
        <v>166.8</v>
      </c>
      <c r="D91" s="50">
        <f>D92+D93</f>
        <v>28.1</v>
      </c>
      <c r="E91" s="46">
        <f>D91/C91*100</f>
        <v>16.84652278177458</v>
      </c>
    </row>
    <row r="92" spans="1:5" ht="19.5" customHeight="1">
      <c r="A92" s="40" t="s">
        <v>68</v>
      </c>
      <c r="B92" s="30" t="s">
        <v>69</v>
      </c>
      <c r="C92" s="46">
        <v>156.8</v>
      </c>
      <c r="D92" s="47">
        <v>26.1</v>
      </c>
      <c r="E92" s="46">
        <f t="shared" si="1"/>
        <v>16.645408163265305</v>
      </c>
    </row>
    <row r="93" spans="1:5" ht="15.75" customHeight="1">
      <c r="A93" s="40" t="s">
        <v>70</v>
      </c>
      <c r="B93" s="30" t="s">
        <v>71</v>
      </c>
      <c r="C93" s="46">
        <v>10</v>
      </c>
      <c r="D93" s="47">
        <v>2</v>
      </c>
      <c r="E93" s="46">
        <f t="shared" si="1"/>
        <v>20</v>
      </c>
    </row>
    <row r="94" spans="1:5" ht="1.5" customHeight="1" hidden="1">
      <c r="A94" s="37" t="s">
        <v>72</v>
      </c>
      <c r="B94" s="38" t="s">
        <v>73</v>
      </c>
      <c r="C94" s="45">
        <f>C95</f>
        <v>0</v>
      </c>
      <c r="D94" s="45">
        <f>D95</f>
        <v>0</v>
      </c>
      <c r="E94" s="45" t="e">
        <f t="shared" si="1"/>
        <v>#DIV/0!</v>
      </c>
    </row>
    <row r="95" spans="1:5" ht="20.25" customHeight="1" hidden="1">
      <c r="A95" s="40" t="s">
        <v>74</v>
      </c>
      <c r="B95" s="30" t="s">
        <v>75</v>
      </c>
      <c r="C95" s="46"/>
      <c r="D95" s="46"/>
      <c r="E95" s="46"/>
    </row>
    <row r="96" spans="1:5" ht="19.5" customHeight="1" hidden="1">
      <c r="A96" s="37" t="s">
        <v>76</v>
      </c>
      <c r="B96" s="38" t="s">
        <v>77</v>
      </c>
      <c r="C96" s="50">
        <f>C97</f>
        <v>0</v>
      </c>
      <c r="D96" s="50">
        <f>D97</f>
        <v>0</v>
      </c>
      <c r="E96" s="45" t="e">
        <f t="shared" si="1"/>
        <v>#DIV/0!</v>
      </c>
    </row>
    <row r="97" spans="1:5" ht="19.5" customHeight="1" hidden="1">
      <c r="A97" s="40" t="s">
        <v>78</v>
      </c>
      <c r="B97" s="30" t="s">
        <v>79</v>
      </c>
      <c r="C97" s="47">
        <v>0</v>
      </c>
      <c r="D97" s="47">
        <v>0</v>
      </c>
      <c r="E97" s="46" t="e">
        <f t="shared" si="1"/>
        <v>#DIV/0!</v>
      </c>
    </row>
    <row r="98" spans="1:5" ht="19.5" customHeight="1">
      <c r="A98" s="37" t="s">
        <v>92</v>
      </c>
      <c r="B98" s="38" t="s">
        <v>94</v>
      </c>
      <c r="C98" s="50">
        <f>C99</f>
        <v>1.6</v>
      </c>
      <c r="D98" s="50">
        <f>D99</f>
        <v>0</v>
      </c>
      <c r="E98" s="45">
        <f t="shared" si="1"/>
        <v>0</v>
      </c>
    </row>
    <row r="99" spans="1:5" ht="19.5" customHeight="1">
      <c r="A99" s="40" t="s">
        <v>93</v>
      </c>
      <c r="B99" s="30" t="s">
        <v>95</v>
      </c>
      <c r="C99" s="47">
        <v>1.6</v>
      </c>
      <c r="D99" s="47">
        <v>0</v>
      </c>
      <c r="E99" s="46">
        <f t="shared" si="1"/>
        <v>0</v>
      </c>
    </row>
    <row r="100" spans="1:5" ht="19.5" customHeight="1">
      <c r="A100" s="37"/>
      <c r="B100" s="38"/>
      <c r="C100" s="46"/>
      <c r="D100" s="45"/>
      <c r="E100" s="46"/>
    </row>
    <row r="101" spans="1:5" ht="19.5" customHeight="1">
      <c r="A101" s="37" t="s">
        <v>80</v>
      </c>
      <c r="B101" s="38" t="s">
        <v>81</v>
      </c>
      <c r="C101" s="33">
        <f>C64+C71+C74+C77+C80+C86+C88+C91+C94+C96+C98</f>
        <v>21654.5</v>
      </c>
      <c r="D101" s="33">
        <f>D64+D71+D74+D77+D80+D86+D88+D91+D94+D96+D98</f>
        <v>4680.3</v>
      </c>
      <c r="E101" s="45">
        <f>D101/C101*100</f>
        <v>21.61352143896188</v>
      </c>
    </row>
    <row r="102" spans="1:5" ht="19.5" customHeight="1">
      <c r="A102" s="37" t="s">
        <v>82</v>
      </c>
      <c r="B102" s="38" t="s">
        <v>81</v>
      </c>
      <c r="C102" s="33">
        <f>C61-C101</f>
        <v>-1548.8999999999978</v>
      </c>
      <c r="D102" s="33">
        <f>D61-D101</f>
        <v>-2738.5</v>
      </c>
      <c r="E102" s="45"/>
    </row>
    <row r="103" spans="1:5" ht="19.5" customHeight="1">
      <c r="A103" s="51"/>
      <c r="B103" s="38"/>
      <c r="C103" s="45"/>
      <c r="D103" s="45"/>
      <c r="E103" s="45"/>
    </row>
    <row r="104" spans="1:5" ht="19.5" customHeight="1">
      <c r="A104" s="18"/>
      <c r="B104" s="22"/>
      <c r="C104" s="23"/>
      <c r="D104" s="20"/>
      <c r="E104" s="21"/>
    </row>
    <row r="105" spans="1:5" ht="19.5" customHeight="1">
      <c r="A105" s="17"/>
      <c r="B105" s="22"/>
      <c r="C105" s="23"/>
      <c r="D105" s="20"/>
      <c r="E105" s="21"/>
    </row>
    <row r="106" spans="1:5" ht="19.5" customHeight="1">
      <c r="A106" s="17"/>
      <c r="B106" s="22"/>
      <c r="C106" s="23"/>
      <c r="D106" s="20"/>
      <c r="E106" s="21"/>
    </row>
    <row r="107" spans="1:5" ht="19.5" customHeight="1">
      <c r="A107" s="17"/>
      <c r="B107" s="19"/>
      <c r="C107" s="20"/>
      <c r="D107" s="20"/>
      <c r="E107" s="21"/>
    </row>
    <row r="108" spans="1:5" ht="19.5" customHeight="1">
      <c r="A108" s="28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17"/>
      <c r="B116" s="24"/>
      <c r="C116" s="20"/>
      <c r="D116" s="20"/>
      <c r="E116" s="21"/>
    </row>
    <row r="117" spans="1:5" ht="19.5" customHeight="1">
      <c r="A117" s="17"/>
      <c r="B117" s="24"/>
      <c r="C117" s="20"/>
      <c r="D117" s="20"/>
      <c r="E117" s="21"/>
    </row>
    <row r="118" spans="1:5" ht="19.5" customHeight="1">
      <c r="A118" s="17"/>
      <c r="B118" s="24"/>
      <c r="C118" s="20"/>
      <c r="D118" s="20"/>
      <c r="E118" s="21"/>
    </row>
    <row r="119" spans="1:5" ht="19.5" customHeight="1">
      <c r="A119" s="17"/>
      <c r="B119" s="24"/>
      <c r="C119" s="20"/>
      <c r="D119" s="20"/>
      <c r="E119" s="21"/>
    </row>
    <row r="120" spans="1:5" ht="19.5" customHeight="1">
      <c r="A120" s="25"/>
      <c r="B120" s="24"/>
      <c r="C120" s="20"/>
      <c r="D120" s="20"/>
      <c r="E120" s="21"/>
    </row>
    <row r="121" spans="1:5" ht="19.5" customHeight="1">
      <c r="A121" s="25"/>
      <c r="B121" s="26"/>
      <c r="C121" s="27"/>
      <c r="D121" s="27"/>
      <c r="E121" s="21"/>
    </row>
    <row r="122" spans="1:5" ht="19.5" customHeight="1">
      <c r="A122" s="25"/>
      <c r="B122" s="26"/>
      <c r="C122" s="27"/>
      <c r="D122" s="27"/>
      <c r="E122" s="21"/>
    </row>
    <row r="123" spans="1:5" ht="19.5" customHeight="1">
      <c r="A123" s="25"/>
      <c r="B123" s="26"/>
      <c r="C123" s="27"/>
      <c r="D123" s="27"/>
      <c r="E123" s="21"/>
    </row>
    <row r="124" spans="1:5" ht="19.5" customHeight="1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5" ht="18.75">
      <c r="A226" s="25"/>
      <c r="B226" s="26"/>
      <c r="C226" s="27"/>
      <c r="D226" s="27"/>
      <c r="E226" s="21"/>
    </row>
    <row r="227" spans="1:5" ht="18.75">
      <c r="A227" s="25"/>
      <c r="B227" s="26"/>
      <c r="C227" s="27"/>
      <c r="D227" s="27"/>
      <c r="E227" s="21"/>
    </row>
    <row r="228" spans="1:5" ht="18.75">
      <c r="A228" s="25"/>
      <c r="B228" s="26"/>
      <c r="C228" s="27"/>
      <c r="D228" s="27"/>
      <c r="E228" s="21"/>
    </row>
    <row r="229" spans="1:5" ht="18.75">
      <c r="A229" s="25"/>
      <c r="B229" s="26"/>
      <c r="C229" s="27"/>
      <c r="D229" s="27"/>
      <c r="E229" s="21"/>
    </row>
    <row r="230" spans="1:8" ht="18.75">
      <c r="A230" s="25"/>
      <c r="B230" s="26"/>
      <c r="C230" s="27"/>
      <c r="D230" s="27"/>
      <c r="E230" s="21"/>
      <c r="H230">
        <v>3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9" t="s">
        <v>138</v>
      </c>
      <c r="D1" s="79"/>
    </row>
    <row r="2" spans="1:4" ht="51" customHeight="1">
      <c r="A2" s="61"/>
      <c r="B2" s="61"/>
      <c r="C2" s="78" t="s">
        <v>186</v>
      </c>
      <c r="D2" s="78"/>
    </row>
    <row r="3" spans="1:4" ht="75.75" customHeight="1" thickBot="1">
      <c r="A3" s="76" t="s">
        <v>187</v>
      </c>
      <c r="B3" s="77"/>
      <c r="C3" s="77"/>
      <c r="D3" s="77"/>
    </row>
    <row r="4" ht="19.5" hidden="1" thickBot="1">
      <c r="A4" s="21"/>
    </row>
    <row r="5" spans="1:4" ht="54.75" customHeight="1" thickBot="1">
      <c r="A5" s="57" t="s">
        <v>123</v>
      </c>
      <c r="B5" s="58" t="s">
        <v>124</v>
      </c>
      <c r="C5" s="62" t="s">
        <v>188</v>
      </c>
      <c r="D5" s="62" t="s">
        <v>189</v>
      </c>
    </row>
    <row r="6" spans="1:4" ht="60" customHeight="1" thickBot="1">
      <c r="A6" s="59" t="s">
        <v>125</v>
      </c>
      <c r="B6" s="60" t="s">
        <v>126</v>
      </c>
      <c r="C6" s="63">
        <v>3</v>
      </c>
      <c r="D6" s="63">
        <v>3</v>
      </c>
    </row>
    <row r="7" spans="1:4" ht="21.75" customHeight="1" thickBot="1">
      <c r="A7" s="59"/>
      <c r="B7" s="60" t="s">
        <v>127</v>
      </c>
      <c r="C7" s="63">
        <v>3</v>
      </c>
      <c r="D7" s="63">
        <v>3</v>
      </c>
    </row>
    <row r="8" spans="1:4" ht="37.5" customHeight="1" thickBot="1">
      <c r="A8" s="59" t="s">
        <v>128</v>
      </c>
      <c r="B8" s="60" t="s">
        <v>129</v>
      </c>
      <c r="C8" s="63"/>
      <c r="D8" s="63"/>
    </row>
    <row r="9" spans="1:4" ht="20.25" customHeight="1" thickBot="1">
      <c r="A9" s="59"/>
      <c r="B9" s="60" t="s">
        <v>127</v>
      </c>
      <c r="C9" s="63"/>
      <c r="D9" s="63"/>
    </row>
    <row r="10" spans="1:4" ht="36" customHeight="1" thickBot="1">
      <c r="A10" s="59" t="s">
        <v>130</v>
      </c>
      <c r="B10" s="60" t="s">
        <v>131</v>
      </c>
      <c r="C10" s="63">
        <v>3</v>
      </c>
      <c r="D10" s="63">
        <v>3</v>
      </c>
    </row>
    <row r="11" spans="1:4" ht="24" customHeight="1" thickBot="1">
      <c r="A11" s="59"/>
      <c r="B11" s="60" t="s">
        <v>127</v>
      </c>
      <c r="C11" s="63">
        <v>3</v>
      </c>
      <c r="D11" s="63">
        <v>3</v>
      </c>
    </row>
    <row r="12" spans="1:4" ht="75.75" thickBot="1">
      <c r="A12" s="59" t="s">
        <v>132</v>
      </c>
      <c r="B12" s="60" t="s">
        <v>133</v>
      </c>
      <c r="C12" s="64">
        <f>C16</f>
        <v>3108.5</v>
      </c>
      <c r="D12" s="64">
        <f>D13</f>
        <v>618.8</v>
      </c>
    </row>
    <row r="13" spans="1:4" ht="21.75" customHeight="1" thickBot="1">
      <c r="A13" s="59"/>
      <c r="B13" s="60" t="s">
        <v>127</v>
      </c>
      <c r="C13" s="64">
        <f>C17</f>
        <v>3108.5</v>
      </c>
      <c r="D13" s="64">
        <f>D17</f>
        <v>618.8</v>
      </c>
    </row>
    <row r="14" spans="1:4" ht="37.5" customHeight="1" thickBot="1">
      <c r="A14" s="59" t="s">
        <v>134</v>
      </c>
      <c r="B14" s="60" t="s">
        <v>135</v>
      </c>
      <c r="C14" s="64"/>
      <c r="D14" s="64"/>
    </row>
    <row r="15" spans="1:4" ht="19.5" customHeight="1" thickBot="1">
      <c r="A15" s="59"/>
      <c r="B15" s="60" t="s">
        <v>127</v>
      </c>
      <c r="C15" s="64"/>
      <c r="D15" s="64"/>
    </row>
    <row r="16" spans="1:4" ht="37.5" customHeight="1" thickBot="1">
      <c r="A16" s="59" t="s">
        <v>136</v>
      </c>
      <c r="B16" s="60" t="s">
        <v>131</v>
      </c>
      <c r="C16" s="64">
        <f>C17</f>
        <v>3108.5</v>
      </c>
      <c r="D16" s="64">
        <f>D17</f>
        <v>618.8</v>
      </c>
    </row>
    <row r="17" spans="1:4" ht="19.5" customHeight="1" thickBot="1">
      <c r="A17" s="59"/>
      <c r="B17" s="60" t="s">
        <v>127</v>
      </c>
      <c r="C17" s="64">
        <v>3108.5</v>
      </c>
      <c r="D17" s="64">
        <v>618.8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2024-04-09T12:14:00Z</cp:lastPrinted>
  <dcterms:created xsi:type="dcterms:W3CDTF">2014-07-14T09:35:01Z</dcterms:created>
  <dcterms:modified xsi:type="dcterms:W3CDTF">2024-04-09T12:15:58Z</dcterms:modified>
  <cp:category/>
  <cp:version/>
  <cp:contentType/>
  <cp:contentStatus/>
</cp:coreProperties>
</file>